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8" activeTab="10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з початку року" sheetId="12" r:id="rId12"/>
    <sheet name="уточнення планових показників" sheetId="13" r:id="rId13"/>
  </sheets>
  <externalReferences>
    <externalReference r:id="rId16"/>
    <externalReference r:id="rId17"/>
    <externalReference r:id="rId18"/>
  </externalReferences>
  <definedNames>
    <definedName name="_xlnm.Print_Area" localSheetId="11">'з початку року'!$A$1:$Q$45</definedName>
  </definedNames>
  <calcPr fullCalcOnLoad="1"/>
</workbook>
</file>

<file path=xl/sharedStrings.xml><?xml version="1.0" encoding="utf-8"?>
<sst xmlns="http://schemas.openxmlformats.org/spreadsheetml/2006/main" count="395" uniqueCount="124">
  <si>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</si>
  <si>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</si>
  <si>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</si>
  <si>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</si>
  <si>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</si>
  <si>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</si>
  <si>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</si>
  <si>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</si>
  <si>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</si>
  <si>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</si>
  <si>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</si>
  <si>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</si>
  <si>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</si>
  <si>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</si>
  <si>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</si>
  <si>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</si>
  <si>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</si>
  <si>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</si>
  <si>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</si>
  <si>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</si>
  <si>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</si>
  <si>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</si>
  <si>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</si>
  <si>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</si>
  <si>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</si>
  <si>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</si>
  <si>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</si>
  <si>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</si>
  <si>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</si>
  <si>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</si>
  <si>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</si>
  <si>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</si>
  <si>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</si>
  <si>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</si>
  <si>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</si>
  <si>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</si>
  <si>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</si>
  <si>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</si>
  <si>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</si>
  <si>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</si>
  <si>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</si>
  <si>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</si>
  <si>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</si>
  <si>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</si>
  <si>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</si>
  <si>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</si>
  <si>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</si>
  <si>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</si>
  <si>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</si>
  <si>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</si>
  <si>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</si>
  <si>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</si>
  <si>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</si>
  <si>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</si>
  <si>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</si>
  <si>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</si>
  <si>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</si>
  <si>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</si>
  <si>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</si>
  <si>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</si>
  <si>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</si>
  <si>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</si>
  <si>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</si>
  <si>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</si>
  <si>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</si>
  <si>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</si>
  <si>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</si>
  <si>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</si>
  <si>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</si>
  <si>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</si>
  <si>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</si>
  <si>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</si>
  <si>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</si>
  <si>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</si>
  <si>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</si>
  <si>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</si>
  <si>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</si>
  <si>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</si>
  <si>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</si>
  <si>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</si>
  <si>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</si>
  <si>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</si>
  <si>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</si>
  <si>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</si>
  <si>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</si>
  <si>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</si>
  <si>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</si>
  <si>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</si>
  <si>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</si>
  <si>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</si>
  <si>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</si>
  <si>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</si>
  <si>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</si>
  <si>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</si>
  <si>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</si>
  <si>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</si>
  <si>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</si>
  <si>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</si>
  <si>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</si>
  <si>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</si>
  <si>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</si>
  <si>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</si>
  <si>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</si>
  <si>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</si>
  <si>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</si>
  <si>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</si>
  <si>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</si>
  <si>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</si>
  <si>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</si>
  <si>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</si>
  <si>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</si>
  <si>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</si>
  <si>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</si>
  <si>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</si>
  <si>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</si>
  <si>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</si>
  <si>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</si>
  <si>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</si>
  <si>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t>план на січень-листопад  2015р.</t>
  </si>
  <si>
    <t xml:space="preserve">станом на 16.11. 2015 р. </t>
  </si>
  <si>
    <r>
      <t xml:space="preserve">станом на 16.11.2015р.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</si>
  <si>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16.11.2015р.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</si>
  <si>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16.11.2015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</si>
  <si>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16.11.2015р.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</si>
</sst>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6587819"/>
        <c:axId val="15072644"/>
      </c:lineChart>
      <c:catAx>
        <c:axId val="165878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72644"/>
        <c:crosses val="autoZero"/>
        <c:auto val="0"/>
        <c:lblOffset val="100"/>
        <c:tickLblSkip val="1"/>
        <c:noMultiLvlLbl val="0"/>
      </c:catAx>
      <c:valAx>
        <c:axId val="1507264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5878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4910.1</c:v>
                </c:pt>
                <c:pt idx="1">
                  <c:v>1663</c:v>
                </c:pt>
                <c:pt idx="2">
                  <c:v>1829.1</c:v>
                </c:pt>
                <c:pt idx="3">
                  <c:v>1905.5</c:v>
                </c:pt>
                <c:pt idx="4">
                  <c:v>4827.5</c:v>
                </c:pt>
                <c:pt idx="5">
                  <c:v>1539.8</c:v>
                </c:pt>
                <c:pt idx="6">
                  <c:v>1843.8</c:v>
                </c:pt>
                <c:pt idx="7">
                  <c:v>1284.6</c:v>
                </c:pt>
                <c:pt idx="8">
                  <c:v>2189.1</c:v>
                </c:pt>
                <c:pt idx="9">
                  <c:v>3739.5</c:v>
                </c:pt>
                <c:pt idx="10">
                  <c:v>3408.4</c:v>
                </c:pt>
                <c:pt idx="11">
                  <c:v>2642.9</c:v>
                </c:pt>
                <c:pt idx="12">
                  <c:v>2797.7</c:v>
                </c:pt>
                <c:pt idx="13">
                  <c:v>1828.7</c:v>
                </c:pt>
                <c:pt idx="14">
                  <c:v>3547.2</c:v>
                </c:pt>
                <c:pt idx="15">
                  <c:v>3534.5</c:v>
                </c:pt>
                <c:pt idx="16">
                  <c:v>2951.6</c:v>
                </c:pt>
                <c:pt idx="17">
                  <c:v>4425.45</c:v>
                </c:pt>
                <c:pt idx="18">
                  <c:v>4690.4</c:v>
                </c:pt>
                <c:pt idx="19">
                  <c:v>6844.5</c:v>
                </c:pt>
                <c:pt idx="20">
                  <c:v>6147.1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3120.1674999999996</c:v>
                </c:pt>
                <c:pt idx="1">
                  <c:v>3120.2</c:v>
                </c:pt>
                <c:pt idx="2">
                  <c:v>3120.2</c:v>
                </c:pt>
                <c:pt idx="3">
                  <c:v>3120.2</c:v>
                </c:pt>
                <c:pt idx="4">
                  <c:v>3120.2</c:v>
                </c:pt>
                <c:pt idx="5">
                  <c:v>3120.2</c:v>
                </c:pt>
                <c:pt idx="6">
                  <c:v>3120.2</c:v>
                </c:pt>
                <c:pt idx="7">
                  <c:v>3120.2</c:v>
                </c:pt>
                <c:pt idx="8">
                  <c:v>3120.2</c:v>
                </c:pt>
                <c:pt idx="9">
                  <c:v>3120.2</c:v>
                </c:pt>
                <c:pt idx="10">
                  <c:v>3120.2</c:v>
                </c:pt>
                <c:pt idx="11">
                  <c:v>3120.2</c:v>
                </c:pt>
                <c:pt idx="12">
                  <c:v>3120.2</c:v>
                </c:pt>
                <c:pt idx="13">
                  <c:v>3120.2</c:v>
                </c:pt>
                <c:pt idx="14">
                  <c:v>3120.2</c:v>
                </c:pt>
                <c:pt idx="15">
                  <c:v>3120.2</c:v>
                </c:pt>
                <c:pt idx="16">
                  <c:v>3120.2</c:v>
                </c:pt>
                <c:pt idx="17">
                  <c:v>3120.2</c:v>
                </c:pt>
                <c:pt idx="18">
                  <c:v>3120.2</c:v>
                </c:pt>
                <c:pt idx="19">
                  <c:v>3120.2</c:v>
                </c:pt>
                <c:pt idx="20">
                  <c:v>3120.2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42278</c:v>
                </c:pt>
                <c:pt idx="1">
                  <c:v>42279</c:v>
                </c:pt>
                <c:pt idx="2">
                  <c:v>42282</c:v>
                </c:pt>
                <c:pt idx="3">
                  <c:v>42283</c:v>
                </c:pt>
                <c:pt idx="4">
                  <c:v>42284</c:v>
                </c:pt>
                <c:pt idx="5">
                  <c:v>42285</c:v>
                </c:pt>
                <c:pt idx="6">
                  <c:v>42286</c:v>
                </c:pt>
                <c:pt idx="7">
                  <c:v>42289</c:v>
                </c:pt>
                <c:pt idx="8">
                  <c:v>42290</c:v>
                </c:pt>
                <c:pt idx="9">
                  <c:v>42292</c:v>
                </c:pt>
                <c:pt idx="10">
                  <c:v>42293</c:v>
                </c:pt>
                <c:pt idx="11">
                  <c:v>42296</c:v>
                </c:pt>
                <c:pt idx="12">
                  <c:v>42297</c:v>
                </c:pt>
                <c:pt idx="13">
                  <c:v>42298</c:v>
                </c:pt>
                <c:pt idx="14">
                  <c:v>42299</c:v>
                </c:pt>
                <c:pt idx="15">
                  <c:v>42300</c:v>
                </c:pt>
                <c:pt idx="16">
                  <c:v>42303</c:v>
                </c:pt>
                <c:pt idx="17">
                  <c:v>42304</c:v>
                </c:pt>
                <c:pt idx="18">
                  <c:v>42305</c:v>
                </c:pt>
                <c:pt idx="19">
                  <c:v>42306</c:v>
                </c:pt>
                <c:pt idx="20">
                  <c:v>42307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4700</c:v>
                </c:pt>
                <c:pt idx="1">
                  <c:v>1620</c:v>
                </c:pt>
                <c:pt idx="2">
                  <c:v>1870</c:v>
                </c:pt>
                <c:pt idx="3">
                  <c:v>3530</c:v>
                </c:pt>
                <c:pt idx="4">
                  <c:v>3460</c:v>
                </c:pt>
                <c:pt idx="5">
                  <c:v>1300</c:v>
                </c:pt>
                <c:pt idx="6">
                  <c:v>1550</c:v>
                </c:pt>
                <c:pt idx="7">
                  <c:v>2150</c:v>
                </c:pt>
                <c:pt idx="8">
                  <c:v>2200</c:v>
                </c:pt>
                <c:pt idx="9">
                  <c:v>4500</c:v>
                </c:pt>
                <c:pt idx="10">
                  <c:v>1700</c:v>
                </c:pt>
                <c:pt idx="11">
                  <c:v>1650</c:v>
                </c:pt>
                <c:pt idx="12">
                  <c:v>2300</c:v>
                </c:pt>
                <c:pt idx="13">
                  <c:v>2600</c:v>
                </c:pt>
                <c:pt idx="14">
                  <c:v>3600</c:v>
                </c:pt>
                <c:pt idx="15">
                  <c:v>2100</c:v>
                </c:pt>
                <c:pt idx="16">
                  <c:v>2500</c:v>
                </c:pt>
                <c:pt idx="17">
                  <c:v>2700</c:v>
                </c:pt>
                <c:pt idx="18">
                  <c:v>2800</c:v>
                </c:pt>
                <c:pt idx="19">
                  <c:v>6200</c:v>
                </c:pt>
                <c:pt idx="20">
                  <c:v>6561.9</c:v>
                </c:pt>
              </c:numCache>
            </c:numRef>
          </c:val>
          <c:smooth val="1"/>
        </c:ser>
        <c:marker val="1"/>
        <c:axId val="20609525"/>
        <c:axId val="51267998"/>
      </c:lineChart>
      <c:catAx>
        <c:axId val="206095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67998"/>
        <c:crosses val="autoZero"/>
        <c:auto val="0"/>
        <c:lblOffset val="100"/>
        <c:tickLblSkip val="1"/>
        <c:noMultiLvlLbl val="0"/>
      </c:catAx>
      <c:valAx>
        <c:axId val="5126799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095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листопад!$L$4:$L$13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/>
            </c:strRef>
          </c:cat>
          <c:val>
            <c:numRef>
              <c:f>листопад!$M$4:$M$24</c:f>
              <c:numCache/>
            </c:numRef>
          </c:val>
          <c:smooth val="1"/>
        </c:ser>
        <c:marker val="1"/>
        <c:axId val="58758799"/>
        <c:axId val="59067144"/>
      </c:lineChart>
      <c:catAx>
        <c:axId val="587587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67144"/>
        <c:crosses val="autoZero"/>
        <c:auto val="0"/>
        <c:lblOffset val="100"/>
        <c:tickLblSkip val="1"/>
        <c:noMultiLvlLbl val="0"/>
      </c:catAx>
      <c:valAx>
        <c:axId val="59067144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5879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16.11.2015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січень-листопад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1842249"/>
        <c:axId val="19709330"/>
      </c:bar3DChart>
      <c:catAx>
        <c:axId val="61842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9709330"/>
        <c:crosses val="autoZero"/>
        <c:auto val="1"/>
        <c:lblOffset val="100"/>
        <c:tickLblSkip val="1"/>
        <c:noMultiLvlLbl val="0"/>
      </c:catAx>
      <c:valAx>
        <c:axId val="19709330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42249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3166243"/>
        <c:axId val="52951868"/>
      </c:barChart>
      <c:catAx>
        <c:axId val="4316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51868"/>
        <c:crosses val="autoZero"/>
        <c:auto val="1"/>
        <c:lblOffset val="100"/>
        <c:tickLblSkip val="1"/>
        <c:noMultiLvlLbl val="0"/>
      </c:catAx>
      <c:valAx>
        <c:axId val="52951868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66243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804765"/>
        <c:axId val="61242886"/>
      </c:barChart>
      <c:catAx>
        <c:axId val="6804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42886"/>
        <c:crosses val="autoZero"/>
        <c:auto val="1"/>
        <c:lblOffset val="100"/>
        <c:tickLblSkip val="1"/>
        <c:noMultiLvlLbl val="0"/>
      </c:catAx>
      <c:valAx>
        <c:axId val="61242886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04765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січень-листопад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4315063"/>
        <c:axId val="61726704"/>
      </c:barChart>
      <c:catAx>
        <c:axId val="1431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26704"/>
        <c:crossesAt val="0"/>
        <c:auto val="1"/>
        <c:lblOffset val="100"/>
        <c:tickLblSkip val="1"/>
        <c:noMultiLvlLbl val="0"/>
      </c:catAx>
      <c:valAx>
        <c:axId val="61726704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5063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36069"/>
        <c:axId val="12924622"/>
      </c:lineChart>
      <c:catAx>
        <c:axId val="14360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24622"/>
        <c:crosses val="autoZero"/>
        <c:auto val="0"/>
        <c:lblOffset val="100"/>
        <c:tickLblSkip val="1"/>
        <c:noMultiLvlLbl val="0"/>
      </c:catAx>
      <c:valAx>
        <c:axId val="1292462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360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9212735"/>
        <c:axId val="40261432"/>
      </c:lineChart>
      <c:catAx>
        <c:axId val="4921273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61432"/>
        <c:crosses val="autoZero"/>
        <c:auto val="0"/>
        <c:lblOffset val="100"/>
        <c:tickLblSkip val="1"/>
        <c:noMultiLvlLbl val="0"/>
      </c:catAx>
      <c:valAx>
        <c:axId val="40261432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21273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6808569"/>
        <c:axId val="39950530"/>
      </c:lineChart>
      <c:catAx>
        <c:axId val="26808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50530"/>
        <c:crosses val="autoZero"/>
        <c:auto val="0"/>
        <c:lblOffset val="100"/>
        <c:tickLblSkip val="1"/>
        <c:noMultiLvlLbl val="0"/>
      </c:catAx>
      <c:valAx>
        <c:axId val="3995053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085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4010451"/>
        <c:axId val="14767468"/>
      </c:lineChart>
      <c:catAx>
        <c:axId val="240104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67468"/>
        <c:crosses val="autoZero"/>
        <c:auto val="0"/>
        <c:lblOffset val="100"/>
        <c:tickLblSkip val="1"/>
        <c:noMultiLvlLbl val="0"/>
      </c:catAx>
      <c:valAx>
        <c:axId val="1476746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104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798349"/>
        <c:axId val="55314230"/>
      </c:lineChart>
      <c:catAx>
        <c:axId val="657983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314230"/>
        <c:crosses val="autoZero"/>
        <c:auto val="0"/>
        <c:lblOffset val="100"/>
        <c:tickLblSkip val="1"/>
        <c:noMultiLvlLbl val="0"/>
      </c:catAx>
      <c:valAx>
        <c:axId val="5531423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9834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8066023"/>
        <c:axId val="51267616"/>
      </c:lineChart>
      <c:catAx>
        <c:axId val="280660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67616"/>
        <c:crosses val="autoZero"/>
        <c:auto val="0"/>
        <c:lblOffset val="100"/>
        <c:tickLblSkip val="1"/>
        <c:noMultiLvlLbl val="0"/>
      </c:catAx>
      <c:valAx>
        <c:axId val="5126761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0660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8755361"/>
        <c:axId val="59036202"/>
      </c:lineChart>
      <c:catAx>
        <c:axId val="587553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36202"/>
        <c:crosses val="autoZero"/>
        <c:auto val="0"/>
        <c:lblOffset val="100"/>
        <c:tickLblSkip val="1"/>
        <c:noMultiLvlLbl val="0"/>
      </c:catAx>
      <c:valAx>
        <c:axId val="59036202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55361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4685.35</c:v>
                </c:pt>
                <c:pt idx="1">
                  <c:v>582.45</c:v>
                </c:pt>
                <c:pt idx="2">
                  <c:v>684</c:v>
                </c:pt>
                <c:pt idx="3">
                  <c:v>4209.5</c:v>
                </c:pt>
                <c:pt idx="4">
                  <c:v>4742.6</c:v>
                </c:pt>
                <c:pt idx="5">
                  <c:v>2025.1</c:v>
                </c:pt>
                <c:pt idx="6">
                  <c:v>1281.3</c:v>
                </c:pt>
                <c:pt idx="7">
                  <c:v>832.4</c:v>
                </c:pt>
                <c:pt idx="8">
                  <c:v>880.3</c:v>
                </c:pt>
                <c:pt idx="9">
                  <c:v>2198.6</c:v>
                </c:pt>
                <c:pt idx="10">
                  <c:v>2579.6</c:v>
                </c:pt>
                <c:pt idx="11">
                  <c:v>1780.5</c:v>
                </c:pt>
                <c:pt idx="12">
                  <c:v>1593.7</c:v>
                </c:pt>
                <c:pt idx="13">
                  <c:v>2392.3</c:v>
                </c:pt>
                <c:pt idx="14">
                  <c:v>1714.1</c:v>
                </c:pt>
                <c:pt idx="15">
                  <c:v>2192</c:v>
                </c:pt>
                <c:pt idx="16">
                  <c:v>2692.9</c:v>
                </c:pt>
                <c:pt idx="17">
                  <c:v>1309.24</c:v>
                </c:pt>
                <c:pt idx="18">
                  <c:v>2375.2</c:v>
                </c:pt>
                <c:pt idx="19">
                  <c:v>4229.6</c:v>
                </c:pt>
                <c:pt idx="20">
                  <c:v>6511.1</c:v>
                </c:pt>
                <c:pt idx="21">
                  <c:v>6512.6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2636.565454545454</c:v>
                </c:pt>
                <c:pt idx="1">
                  <c:v>2636.6</c:v>
                </c:pt>
                <c:pt idx="2">
                  <c:v>2636.6</c:v>
                </c:pt>
                <c:pt idx="3">
                  <c:v>2636.6</c:v>
                </c:pt>
                <c:pt idx="4">
                  <c:v>2636.6</c:v>
                </c:pt>
                <c:pt idx="5">
                  <c:v>2636.6</c:v>
                </c:pt>
                <c:pt idx="6">
                  <c:v>2636.6</c:v>
                </c:pt>
                <c:pt idx="7">
                  <c:v>2636.6</c:v>
                </c:pt>
                <c:pt idx="8">
                  <c:v>2636.6</c:v>
                </c:pt>
                <c:pt idx="9">
                  <c:v>2636.6</c:v>
                </c:pt>
                <c:pt idx="10">
                  <c:v>2636.6</c:v>
                </c:pt>
                <c:pt idx="11">
                  <c:v>2636.6</c:v>
                </c:pt>
                <c:pt idx="12">
                  <c:v>2636.6</c:v>
                </c:pt>
                <c:pt idx="13">
                  <c:v>2636.6</c:v>
                </c:pt>
                <c:pt idx="14">
                  <c:v>2636.6</c:v>
                </c:pt>
                <c:pt idx="15">
                  <c:v>2636.6</c:v>
                </c:pt>
                <c:pt idx="16">
                  <c:v>2636.6</c:v>
                </c:pt>
                <c:pt idx="17">
                  <c:v>2636.6</c:v>
                </c:pt>
                <c:pt idx="18">
                  <c:v>2636.6</c:v>
                </c:pt>
                <c:pt idx="19">
                  <c:v>2636.6</c:v>
                </c:pt>
                <c:pt idx="20">
                  <c:v>2636.6</c:v>
                </c:pt>
                <c:pt idx="21">
                  <c:v>2636.6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42248</c:v>
                </c:pt>
                <c:pt idx="1">
                  <c:v>42249</c:v>
                </c:pt>
                <c:pt idx="2">
                  <c:v>42250</c:v>
                </c:pt>
                <c:pt idx="3">
                  <c:v>42251</c:v>
                </c:pt>
                <c:pt idx="4">
                  <c:v>42254</c:v>
                </c:pt>
                <c:pt idx="5">
                  <c:v>42255</c:v>
                </c:pt>
                <c:pt idx="6">
                  <c:v>42256</c:v>
                </c:pt>
                <c:pt idx="7">
                  <c:v>42257</c:v>
                </c:pt>
                <c:pt idx="8">
                  <c:v>42258</c:v>
                </c:pt>
                <c:pt idx="9">
                  <c:v>42261</c:v>
                </c:pt>
                <c:pt idx="10">
                  <c:v>42262</c:v>
                </c:pt>
                <c:pt idx="11">
                  <c:v>42263</c:v>
                </c:pt>
                <c:pt idx="12">
                  <c:v>42264</c:v>
                </c:pt>
                <c:pt idx="13">
                  <c:v>42265</c:v>
                </c:pt>
                <c:pt idx="14">
                  <c:v>42268</c:v>
                </c:pt>
                <c:pt idx="15">
                  <c:v>42269</c:v>
                </c:pt>
                <c:pt idx="16">
                  <c:v>42270</c:v>
                </c:pt>
                <c:pt idx="17">
                  <c:v>42271</c:v>
                </c:pt>
                <c:pt idx="18">
                  <c:v>42272</c:v>
                </c:pt>
                <c:pt idx="19">
                  <c:v>42275</c:v>
                </c:pt>
                <c:pt idx="20">
                  <c:v>42276</c:v>
                </c:pt>
                <c:pt idx="21">
                  <c:v>42277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4600</c:v>
                </c:pt>
                <c:pt idx="1">
                  <c:v>580</c:v>
                </c:pt>
                <c:pt idx="2">
                  <c:v>1250</c:v>
                </c:pt>
                <c:pt idx="3">
                  <c:v>3500</c:v>
                </c:pt>
                <c:pt idx="4">
                  <c:v>4800</c:v>
                </c:pt>
                <c:pt idx="5">
                  <c:v>1300</c:v>
                </c:pt>
                <c:pt idx="6">
                  <c:v>1560</c:v>
                </c:pt>
                <c:pt idx="7">
                  <c:v>1600</c:v>
                </c:pt>
                <c:pt idx="8">
                  <c:v>1700</c:v>
                </c:pt>
                <c:pt idx="9">
                  <c:v>3500</c:v>
                </c:pt>
                <c:pt idx="10">
                  <c:v>2200</c:v>
                </c:pt>
                <c:pt idx="11">
                  <c:v>2100</c:v>
                </c:pt>
                <c:pt idx="12">
                  <c:v>2100</c:v>
                </c:pt>
                <c:pt idx="13">
                  <c:v>3700</c:v>
                </c:pt>
                <c:pt idx="14">
                  <c:v>4600</c:v>
                </c:pt>
                <c:pt idx="15">
                  <c:v>3800</c:v>
                </c:pt>
                <c:pt idx="16">
                  <c:v>1800</c:v>
                </c:pt>
                <c:pt idx="17">
                  <c:v>1650</c:v>
                </c:pt>
                <c:pt idx="18">
                  <c:v>1330</c:v>
                </c:pt>
                <c:pt idx="19">
                  <c:v>1800</c:v>
                </c:pt>
                <c:pt idx="20">
                  <c:v>4100</c:v>
                </c:pt>
                <c:pt idx="21">
                  <c:v>3198.5</c:v>
                </c:pt>
              </c:numCache>
            </c:numRef>
          </c:val>
          <c:smooth val="1"/>
        </c:ser>
        <c:marker val="1"/>
        <c:axId val="61563771"/>
        <c:axId val="17203028"/>
      </c:lineChart>
      <c:catAx>
        <c:axId val="615637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03028"/>
        <c:crosses val="autoZero"/>
        <c:auto val="0"/>
        <c:lblOffset val="100"/>
        <c:tickLblSkip val="1"/>
        <c:noMultiLvlLbl val="0"/>
      </c:catAx>
      <c:valAx>
        <c:axId val="17203028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5637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січень-листопад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16.11.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574 911,9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610 569,0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січень-листопад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- 5 934,7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листопад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38 814,5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листопад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+ 35 657,1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257.30632</v>
          </cell>
        </row>
      </sheetData>
      <sheetData sheetId="2">
        <row r="83">
          <cell r="D83">
            <v>1507.10082</v>
          </cell>
        </row>
      </sheetData>
      <sheetData sheetId="3">
        <row r="83">
          <cell r="D83">
            <v>2162.07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7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9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1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139069826.62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112</v>
      </c>
      <c r="Q1" s="123"/>
      <c r="R1" s="123"/>
      <c r="S1" s="123"/>
      <c r="T1" s="123"/>
      <c r="U1" s="124"/>
    </row>
    <row r="2" spans="1:21" ht="16.5" thickBot="1">
      <c r="A2" s="125" t="s">
        <v>113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114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35">
        <v>7494.4</v>
      </c>
      <c r="T5" s="136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35">
        <v>700</v>
      </c>
      <c r="T9" s="136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35">
        <v>880</v>
      </c>
      <c r="T10" s="136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35">
        <v>366.4</v>
      </c>
      <c r="T12" s="136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35">
        <v>133</v>
      </c>
      <c r="T13" s="136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35">
        <v>650</v>
      </c>
      <c r="T14" s="136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35">
        <v>1431</v>
      </c>
      <c r="T15" s="136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35">
        <v>4419.6</v>
      </c>
      <c r="T16" s="136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35">
        <v>0</v>
      </c>
      <c r="T17" s="136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35">
        <v>0</v>
      </c>
      <c r="T18" s="136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35">
        <v>0</v>
      </c>
      <c r="T21" s="136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35">
        <v>0</v>
      </c>
      <c r="T23" s="136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35">
        <v>0</v>
      </c>
      <c r="T24" s="136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3">
        <f>SUM(S4:S24)</f>
        <v>16074.4</v>
      </c>
      <c r="T25" s="134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42309</v>
      </c>
      <c r="Q30" s="118">
        <f>'[1]жовтень'!$D$83</f>
        <v>257.30632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42309</v>
      </c>
      <c r="Q40" s="114">
        <v>153220.82662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0" sqref="Q40:S4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115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117</v>
      </c>
      <c r="Q1" s="123"/>
      <c r="R1" s="123"/>
      <c r="S1" s="123"/>
      <c r="T1" s="123"/>
      <c r="U1" s="124"/>
    </row>
    <row r="2" spans="1:21" ht="16.5" thickBot="1">
      <c r="A2" s="125" t="s">
        <v>119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120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4594.159999999999</v>
      </c>
      <c r="L4" s="41">
        <v>5689.53</v>
      </c>
      <c r="M4" s="41">
        <v>5650</v>
      </c>
      <c r="N4" s="4">
        <f aca="true" t="shared" si="1" ref="N4:N25">L4/M4</f>
        <v>1.0069964601769912</v>
      </c>
      <c r="O4" s="2">
        <f>AVERAGE(L4:L12)</f>
        <v>3210.3811111111117</v>
      </c>
      <c r="P4" s="43">
        <v>0</v>
      </c>
      <c r="Q4" s="44">
        <v>0</v>
      </c>
      <c r="R4" s="45">
        <v>0</v>
      </c>
      <c r="S4" s="139">
        <v>999.6</v>
      </c>
      <c r="T4" s="140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3210.4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31.299999999999656</v>
      </c>
      <c r="L6" s="41">
        <v>3417.1</v>
      </c>
      <c r="M6" s="41">
        <v>1800</v>
      </c>
      <c r="N6" s="4">
        <f t="shared" si="1"/>
        <v>1.898388888888889</v>
      </c>
      <c r="O6" s="2">
        <v>3210.4</v>
      </c>
      <c r="P6" s="105">
        <v>0</v>
      </c>
      <c r="Q6" s="50">
        <v>0</v>
      </c>
      <c r="R6" s="106">
        <v>199.7</v>
      </c>
      <c r="S6" s="141">
        <v>0</v>
      </c>
      <c r="T6" s="142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3210.4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3210.4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3210.4</v>
      </c>
      <c r="P9" s="104">
        <v>706.5</v>
      </c>
      <c r="Q9" s="47">
        <v>0</v>
      </c>
      <c r="R9" s="52">
        <v>0</v>
      </c>
      <c r="S9" s="135">
        <v>0</v>
      </c>
      <c r="T9" s="136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3210.4</v>
      </c>
      <c r="P10" s="104">
        <v>180</v>
      </c>
      <c r="Q10" s="47">
        <v>0</v>
      </c>
      <c r="R10" s="53">
        <v>0</v>
      </c>
      <c r="S10" s="135">
        <v>0</v>
      </c>
      <c r="T10" s="136"/>
      <c r="U10" s="34">
        <f t="shared" si="2"/>
        <v>180</v>
      </c>
    </row>
    <row r="11" spans="1:21" ht="12.75">
      <c r="A11" s="12">
        <v>42319</v>
      </c>
      <c r="B11" s="41">
        <v>330.44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47.42000000000012</v>
      </c>
      <c r="L11" s="41">
        <v>1371.9</v>
      </c>
      <c r="M11" s="41">
        <v>1200</v>
      </c>
      <c r="N11" s="4">
        <f t="shared" si="1"/>
        <v>1.14325</v>
      </c>
      <c r="O11" s="2">
        <v>3210.4</v>
      </c>
      <c r="P11" s="104">
        <v>9.6</v>
      </c>
      <c r="Q11" s="47">
        <v>0</v>
      </c>
      <c r="R11" s="53">
        <v>0</v>
      </c>
      <c r="S11" s="135">
        <v>0</v>
      </c>
      <c r="T11" s="136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3210.4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</v>
      </c>
      <c r="F13" s="41">
        <v>890.34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42.119999999999976</v>
      </c>
      <c r="L13" s="41">
        <v>3986.5</v>
      </c>
      <c r="M13" s="41">
        <v>3800</v>
      </c>
      <c r="N13" s="4">
        <f t="shared" si="1"/>
        <v>1.049078947368421</v>
      </c>
      <c r="O13" s="2">
        <v>3210.4</v>
      </c>
      <c r="P13" s="104"/>
      <c r="Q13" s="47"/>
      <c r="R13" s="53"/>
      <c r="S13" s="135"/>
      <c r="T13" s="136"/>
      <c r="U13" s="34">
        <f t="shared" si="2"/>
        <v>0</v>
      </c>
    </row>
    <row r="14" spans="1:21" ht="12.75">
      <c r="A14" s="12">
        <v>42324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3400</v>
      </c>
      <c r="N14" s="4">
        <f t="shared" si="1"/>
        <v>0</v>
      </c>
      <c r="O14" s="2">
        <v>3210.4</v>
      </c>
      <c r="P14" s="104"/>
      <c r="Q14" s="47"/>
      <c r="R14" s="52"/>
      <c r="S14" s="135"/>
      <c r="T14" s="136"/>
      <c r="U14" s="34">
        <f t="shared" si="2"/>
        <v>0</v>
      </c>
    </row>
    <row r="15" spans="1:21" ht="12.75">
      <c r="A15" s="12">
        <v>42325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2600</v>
      </c>
      <c r="N15" s="4">
        <f t="shared" si="1"/>
        <v>0</v>
      </c>
      <c r="O15" s="2">
        <v>3210.4</v>
      </c>
      <c r="P15" s="104"/>
      <c r="Q15" s="47"/>
      <c r="R15" s="52"/>
      <c r="S15" s="135"/>
      <c r="T15" s="136"/>
      <c r="U15" s="34">
        <f t="shared" si="2"/>
        <v>0</v>
      </c>
    </row>
    <row r="16" spans="1:21" ht="12.75">
      <c r="A16" s="12">
        <v>42326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3400</v>
      </c>
      <c r="N16" s="4">
        <f>L16/M16</f>
        <v>0</v>
      </c>
      <c r="O16" s="2">
        <v>3210.4</v>
      </c>
      <c r="P16" s="104"/>
      <c r="Q16" s="47"/>
      <c r="R16" s="52"/>
      <c r="S16" s="135"/>
      <c r="T16" s="136"/>
      <c r="U16" s="34">
        <f t="shared" si="2"/>
        <v>0</v>
      </c>
    </row>
    <row r="17" spans="1:21" ht="12.75">
      <c r="A17" s="12">
        <v>42327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1800</v>
      </c>
      <c r="N17" s="4">
        <f t="shared" si="1"/>
        <v>0</v>
      </c>
      <c r="O17" s="2">
        <v>3210.4</v>
      </c>
      <c r="P17" s="104"/>
      <c r="Q17" s="47"/>
      <c r="R17" s="52"/>
      <c r="S17" s="135"/>
      <c r="T17" s="136"/>
      <c r="U17" s="34">
        <f t="shared" si="2"/>
        <v>0</v>
      </c>
    </row>
    <row r="18" spans="1:21" ht="12.75">
      <c r="A18" s="12">
        <v>42328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3500</v>
      </c>
      <c r="N18" s="4">
        <f t="shared" si="1"/>
        <v>0</v>
      </c>
      <c r="O18" s="2">
        <v>3210.4</v>
      </c>
      <c r="P18" s="104"/>
      <c r="Q18" s="47"/>
      <c r="R18" s="53"/>
      <c r="S18" s="135"/>
      <c r="T18" s="136"/>
      <c r="U18" s="34">
        <f t="shared" si="2"/>
        <v>0</v>
      </c>
    </row>
    <row r="19" spans="1:21" ht="12.75">
      <c r="A19" s="12">
        <v>42331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>L19/M19</f>
        <v>0</v>
      </c>
      <c r="O19" s="2">
        <v>3210.4</v>
      </c>
      <c r="P19" s="104"/>
      <c r="Q19" s="47"/>
      <c r="R19" s="53"/>
      <c r="S19" s="135"/>
      <c r="T19" s="136"/>
      <c r="U19" s="34">
        <f t="shared" si="2"/>
        <v>0</v>
      </c>
    </row>
    <row r="20" spans="1:21" ht="12.75">
      <c r="A20" s="12">
        <v>42332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3210.4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42333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2700</v>
      </c>
      <c r="N21" s="4">
        <f t="shared" si="1"/>
        <v>0</v>
      </c>
      <c r="O21" s="2">
        <v>3210.4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42334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2800</v>
      </c>
      <c r="N22" s="4">
        <f t="shared" si="1"/>
        <v>0</v>
      </c>
      <c r="O22" s="2">
        <v>3210.4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42335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7000</v>
      </c>
      <c r="N23" s="4">
        <f t="shared" si="1"/>
        <v>0</v>
      </c>
      <c r="O23" s="2">
        <v>3210.4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12">
        <v>42338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4222.7</v>
      </c>
      <c r="N24" s="4">
        <f t="shared" si="1"/>
        <v>0</v>
      </c>
      <c r="O24" s="2">
        <v>3210.4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15709.970000000001</v>
      </c>
      <c r="C25" s="99">
        <f t="shared" si="3"/>
        <v>161.9</v>
      </c>
      <c r="D25" s="99">
        <f t="shared" si="3"/>
        <v>99.1</v>
      </c>
      <c r="E25" s="99">
        <f t="shared" si="3"/>
        <v>1168.93</v>
      </c>
      <c r="F25" s="99">
        <f t="shared" si="3"/>
        <v>9523.78</v>
      </c>
      <c r="G25" s="99">
        <f t="shared" si="3"/>
        <v>7.98</v>
      </c>
      <c r="H25" s="99">
        <f t="shared" si="3"/>
        <v>299.7</v>
      </c>
      <c r="I25" s="100">
        <f>SUM(I4:I24)</f>
        <v>687.2</v>
      </c>
      <c r="J25" s="100">
        <f t="shared" si="3"/>
        <v>151.24</v>
      </c>
      <c r="K25" s="42">
        <f t="shared" si="3"/>
        <v>5070.129999999997</v>
      </c>
      <c r="L25" s="42">
        <f t="shared" si="3"/>
        <v>32879.93000000001</v>
      </c>
      <c r="M25" s="42">
        <f t="shared" si="3"/>
        <v>63972.7</v>
      </c>
      <c r="N25" s="14">
        <f t="shared" si="1"/>
        <v>0.5139681457871875</v>
      </c>
      <c r="O25" s="2"/>
      <c r="P25" s="89">
        <f>SUM(P4:P24)</f>
        <v>896.1</v>
      </c>
      <c r="Q25" s="89">
        <f>SUM(Q4:Q24)</f>
        <v>0</v>
      </c>
      <c r="R25" s="89">
        <f>SUM(R4:R24)</f>
        <v>199.7</v>
      </c>
      <c r="S25" s="133">
        <f>SUM(S4:S24)</f>
        <v>999.6</v>
      </c>
      <c r="T25" s="134"/>
      <c r="U25" s="89">
        <f>P25+Q25+S25+R25+T25</f>
        <v>2095.4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42324</v>
      </c>
      <c r="Q30" s="118">
        <v>3.42746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42324</v>
      </c>
      <c r="Q40" s="114">
        <v>139069.82662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121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122</v>
      </c>
      <c r="P28" s="147"/>
    </row>
    <row r="29" spans="1:16" ht="45">
      <c r="A29" s="158"/>
      <c r="B29" s="71" t="s">
        <v>118</v>
      </c>
      <c r="C29" s="27" t="s">
        <v>25</v>
      </c>
      <c r="D29" s="71" t="str">
        <f>B29</f>
        <v>план на січень-листопад  2015р.</v>
      </c>
      <c r="E29" s="27" t="str">
        <f>C29</f>
        <v>факт</v>
      </c>
      <c r="F29" s="70" t="str">
        <f>B29</f>
        <v>план на січень-листопад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січень-листопад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листопад!Q40</f>
        <v>139069.82662</v>
      </c>
      <c r="B30" s="72">
        <v>7760.73</v>
      </c>
      <c r="C30" s="72">
        <v>8108.15</v>
      </c>
      <c r="D30" s="72">
        <v>2500</v>
      </c>
      <c r="E30" s="72">
        <v>593.15</v>
      </c>
      <c r="F30" s="72">
        <v>1481</v>
      </c>
      <c r="G30" s="72">
        <v>2263.08</v>
      </c>
      <c r="H30" s="72"/>
      <c r="I30" s="72"/>
      <c r="J30" s="72"/>
      <c r="K30" s="72"/>
      <c r="L30" s="92">
        <v>11741.73</v>
      </c>
      <c r="M30" s="73">
        <v>10964.38</v>
      </c>
      <c r="N30" s="74">
        <v>-777.35</v>
      </c>
      <c r="O30" s="150">
        <f>листопад!Q30</f>
        <v>3.42746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289967.12</v>
      </c>
      <c r="C47" s="39">
        <v>309102.92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91715</v>
      </c>
      <c r="C48" s="17">
        <v>85824.36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76745</v>
      </c>
      <c r="C49" s="16">
        <v>91353.97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7499.8</v>
      </c>
      <c r="C50" s="16">
        <v>5591.97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61662.75</v>
      </c>
      <c r="C51" s="16">
        <v>58627.7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6350</v>
      </c>
      <c r="C52" s="16">
        <v>8179.98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2600</v>
      </c>
      <c r="C53" s="16">
        <v>2533.6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38372.27000000006</v>
      </c>
      <c r="C54" s="16">
        <v>45368.08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574911.94</v>
      </c>
      <c r="C55" s="11">
        <v>606582.58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9" sqref="G29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123</v>
      </c>
      <c r="B7" s="23">
        <f aca="true" t="shared" si="0" ref="B7:M7">SUM(B8:B14)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139069826.62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24" sqref="J2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109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35">
        <v>2324.4</v>
      </c>
      <c r="T20" s="136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35">
        <v>0</v>
      </c>
      <c r="T21" s="136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35">
        <v>0</v>
      </c>
      <c r="T24" s="136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35">
        <v>0</v>
      </c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3">
        <f>SUM(S4:S25)</f>
        <v>17324.4</v>
      </c>
      <c r="T26" s="134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42278</v>
      </c>
      <c r="Q31" s="118">
        <f>'[1]вересень'!$D$83</f>
        <v>1507.10082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42278</v>
      </c>
      <c r="Q41" s="114">
        <f>'[3]залишки  (2)'!$K$6/1000</f>
        <v>139069.82662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2015-11-16T08:32:29Z</dcterms:modified>
  <cp:category/>
  <cp:version/>
  <cp:contentType/>
  <cp:contentStatus/>
</cp:coreProperties>
</file>